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8" windowWidth="13836" windowHeight="8136" firstSheet="1" activeTab="1"/>
  </bookViews>
  <sheets>
    <sheet name="Budget egne håndværker modnet" sheetId="1" r:id="rId1"/>
    <sheet name="Info renovering" sheetId="2" r:id="rId2"/>
  </sheets>
  <definedNames>
    <definedName name="_xlnm.Print_Area" localSheetId="1">'Info renovering'!$A$4:$E$103</definedName>
  </definedNames>
  <calcPr fullCalcOnLoad="1"/>
</workbook>
</file>

<file path=xl/comments1.xml><?xml version="1.0" encoding="utf-8"?>
<comments xmlns="http://schemas.openxmlformats.org/spreadsheetml/2006/main">
  <authors>
    <author>Tobias Gath</author>
  </authors>
  <commentList>
    <comment ref="B5" authorId="0">
      <text>
        <r>
          <rPr>
            <b/>
            <sz val="8"/>
            <rFont val="Tahoma"/>
            <family val="0"/>
          </rPr>
          <t>Nyt tag, samt indretning af taglejlighed</t>
        </r>
      </text>
    </comment>
    <comment ref="B7" authorId="0">
      <text>
        <r>
          <rPr>
            <b/>
            <sz val="8"/>
            <rFont val="Tahoma"/>
            <family val="2"/>
          </rPr>
          <t>Køkken inkl. Hårdehvidevarer….køl/frys, komfur, emhætte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VVS, samt tømrer arbejde inkl.materialer</t>
        </r>
      </text>
    </comment>
    <comment ref="B12" authorId="0">
      <text>
        <r>
          <rPr>
            <b/>
            <sz val="8"/>
            <rFont val="Tahoma"/>
            <family val="0"/>
          </rPr>
          <t>2xfacade, samt overdækning - inddækning af gade side, nedstyrtningsskakt, materialeelevator</t>
        </r>
      </text>
    </comment>
  </commentList>
</comments>
</file>

<file path=xl/sharedStrings.xml><?xml version="1.0" encoding="utf-8"?>
<sst xmlns="http://schemas.openxmlformats.org/spreadsheetml/2006/main" count="115" uniqueCount="112">
  <si>
    <t xml:space="preserve"> Nr.     Entreprise</t>
  </si>
  <si>
    <t>Sag total</t>
  </si>
  <si>
    <t>Malerarbejde</t>
  </si>
  <si>
    <t>Murerarbejde</t>
  </si>
  <si>
    <t>Flisemurerarbejde</t>
  </si>
  <si>
    <t>El-arbejde</t>
  </si>
  <si>
    <t>Belysning</t>
  </si>
  <si>
    <t>Arkitekt honorar</t>
  </si>
  <si>
    <t>Ingeniør honorar</t>
  </si>
  <si>
    <t>Landinspektør</t>
  </si>
  <si>
    <t>Byggetilladelse</t>
  </si>
  <si>
    <t>Vandtilslutning</t>
  </si>
  <si>
    <t>Eltilslutning NESA</t>
  </si>
  <si>
    <t>Kloaktilslutning</t>
  </si>
  <si>
    <t>Stempelmærker</t>
  </si>
  <si>
    <t>jordbundsundersøg.</t>
  </si>
  <si>
    <t>Sikkerhedskoord.</t>
  </si>
  <si>
    <t>Konsulenter</t>
  </si>
  <si>
    <t>Hus køb</t>
  </si>
  <si>
    <t>Ejendomsmægler</t>
  </si>
  <si>
    <t>Reklame</t>
  </si>
  <si>
    <t>Finansiering</t>
  </si>
  <si>
    <t>Revision+advokat</t>
  </si>
  <si>
    <t>Uforudset/Aftaler</t>
  </si>
  <si>
    <t>Byggepladsindretning</t>
  </si>
  <si>
    <t>Affalds håndtering</t>
  </si>
  <si>
    <t>Budget</t>
  </si>
  <si>
    <t>Kontrakt</t>
  </si>
  <si>
    <t>Diverse</t>
  </si>
  <si>
    <t>DB</t>
  </si>
  <si>
    <t>Andre lønninger</t>
  </si>
  <si>
    <t>Byggeledelse</t>
  </si>
  <si>
    <t>Anviste</t>
  </si>
  <si>
    <t>Slutrengøring / aflevering</t>
  </si>
  <si>
    <t>Salgssum B39</t>
  </si>
  <si>
    <t>Stillads</t>
  </si>
  <si>
    <t>Faldstamme mv.</t>
  </si>
  <si>
    <t>Tømre indvendigt</t>
  </si>
  <si>
    <t>Varmetilslutning E2</t>
  </si>
  <si>
    <t>Køkken</t>
  </si>
  <si>
    <t>Badeværelse</t>
  </si>
  <si>
    <t>Ventilation</t>
  </si>
  <si>
    <t>Trapper</t>
  </si>
  <si>
    <t>Fjernvarme / brugsvand</t>
  </si>
  <si>
    <t>Varme</t>
  </si>
  <si>
    <t>Vinduer</t>
  </si>
  <si>
    <t xml:space="preserve">Tag </t>
  </si>
  <si>
    <t>Modnet Ejendomskøb</t>
  </si>
  <si>
    <t>Tag</t>
  </si>
  <si>
    <t>Indvendigt</t>
  </si>
  <si>
    <t>For trappe</t>
  </si>
  <si>
    <t>Bag trappe</t>
  </si>
  <si>
    <t>Taget hæves og der bygges kviste</t>
  </si>
  <si>
    <t xml:space="preserve">Der etableres 2 taglejligheder </t>
  </si>
  <si>
    <t>Stødtrin males</t>
  </si>
  <si>
    <t>Vægge og lofter males</t>
  </si>
  <si>
    <t>Etablering af nyt køkken og badeværelse</t>
  </si>
  <si>
    <t>Nye paneler, og indfatning</t>
  </si>
  <si>
    <t>Nye inderdøre</t>
  </si>
  <si>
    <t>Alle overflader spartles og males</t>
  </si>
  <si>
    <t>Kælder</t>
  </si>
  <si>
    <t>Der etableres ventilation til alle lejligheder</t>
  </si>
  <si>
    <t>Løn håndværkere</t>
  </si>
  <si>
    <t>Tilbud eks.moms</t>
  </si>
  <si>
    <t>Facaderenovering</t>
  </si>
  <si>
    <t>Halogenlys under overskab</t>
  </si>
  <si>
    <t>Greb i softcrom</t>
  </si>
  <si>
    <t>Køkkenvask standard rustfristål</t>
  </si>
  <si>
    <t>Armatur ét-greb i krom</t>
  </si>
  <si>
    <t>Hvidt baderumsmøbel, med helstøbt porcelænsvask</t>
  </si>
  <si>
    <t>Brusehjørne aflukkes med dør i hærdet glas</t>
  </si>
  <si>
    <t>Bad</t>
  </si>
  <si>
    <t>Gamle installationer rives ned</t>
  </si>
  <si>
    <t>Nye elinstallationer</t>
  </si>
  <si>
    <t>Bagtrappe dører udskiftes til BD30 dører</t>
  </si>
  <si>
    <t>Hoveddører til lejligheder udskiftes til BD30 dører</t>
  </si>
  <si>
    <t xml:space="preserve">Eksisterende vinduer bevares, males indvendigt. </t>
  </si>
  <si>
    <t>Gadedør renoveres</t>
  </si>
  <si>
    <t>Køle/Fryseskab Stål. KGS36371</t>
  </si>
  <si>
    <t>Kogeplade PKE845E01</t>
  </si>
  <si>
    <t>Indbygningsovn HBN200250S</t>
  </si>
  <si>
    <t>Emfang, 60 cm SKE645H</t>
  </si>
  <si>
    <t>Væg i Brusehjørne beklædes med flise i grå nuance 20x20</t>
  </si>
  <si>
    <t>Gulvbelægning flise grå nuance 20x20</t>
  </si>
  <si>
    <t>Hvid sanitet, armatur ét-greb, i bruser med termostat</t>
  </si>
  <si>
    <t>Lejligheder</t>
  </si>
  <si>
    <t>Facade mod gade</t>
  </si>
  <si>
    <t>Køkkenelementer HTH Straight Line hvid jf. køkkentegning</t>
  </si>
  <si>
    <t>Hårdehvidevarer i mærke Bosch</t>
  </si>
  <si>
    <t>Renoveres</t>
  </si>
  <si>
    <t>Nye plane gipslofter i køkken,bad og entre</t>
  </si>
  <si>
    <t>I øvrige rum bevares eksisterende stukloft (stuk afrenses ikke)</t>
  </si>
  <si>
    <t>Udvendigt</t>
  </si>
  <si>
    <t xml:space="preserve">Gulve udskiftes til nye lakerede plankegulve, </t>
  </si>
  <si>
    <t>Antenne</t>
  </si>
  <si>
    <t>Andelsboligforeningen</t>
  </si>
  <si>
    <t>Randersgade 31</t>
  </si>
  <si>
    <t>Nye vand, varme og afløbsinstallationer</t>
  </si>
  <si>
    <t>Der etableres pulterrum til beboelseslejlighederne ca. 3 kvm</t>
  </si>
  <si>
    <t>Gulvvarme på vand</t>
  </si>
  <si>
    <t xml:space="preserve">Bosch vaskemaskine </t>
  </si>
  <si>
    <t xml:space="preserve">Mulighed for Kabel-tv </t>
  </si>
  <si>
    <t>Mulighed for tilvalg af ekstra højskab (40 cm) pris kr. 3.343 incl. moms</t>
  </si>
  <si>
    <t xml:space="preserve">Væg beklædning, vådrumsmalet filt I råhvid </t>
  </si>
  <si>
    <t>Opvaskemaskine SGV43E23EU, integrerbar</t>
  </si>
  <si>
    <t>Eksisterende gulve slibes og behandles</t>
  </si>
  <si>
    <t>Eksisterende bagtrappe udskiftes med elevator</t>
  </si>
  <si>
    <t>Hovedtrappen udskiftes med brandsikker ståltrappe</t>
  </si>
  <si>
    <t>Tagbelægning udskiftes til skifereternit/tagpap</t>
  </si>
  <si>
    <t>Elevator</t>
  </si>
  <si>
    <t>adgang via kælderen</t>
  </si>
  <si>
    <t xml:space="preserve">Der etableres elevator i ejendommens bagtrappe med 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</si>
</sst>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\ ##"/>
    <numFmt numFmtId="173" formatCode="##,##0.0\ &quot;kvm&quot;"/>
    <numFmt numFmtId="174" formatCode="##,##0.0\ &quot;kr/kvm&quot;"/>
    <numFmt numFmtId="175" formatCode="&quot;kr&quot;\ #,##0.00"/>
    <numFmt numFmtId="176" formatCode="&quot;kr&quot;\ #,##0.0"/>
    <numFmt numFmtId="177" formatCode="&quot;kr&quot;\ #,##0"/>
    <numFmt numFmtId="178" formatCode="&quot;kr&quot;\ #,##0.000"/>
    <numFmt numFmtId="179" formatCode="&quot;kr&quot;\ #,##0.0000"/>
    <numFmt numFmtId="180" formatCode="&quot;kr&quot;\ #,##0.00000"/>
    <numFmt numFmtId="181" formatCode="0.0%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</numFmts>
  <fonts count="1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Letter Gothic"/>
      <family val="3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u val="single"/>
      <sz val="12"/>
      <name val="Verdana"/>
      <family val="2"/>
    </font>
    <font>
      <u val="single"/>
      <sz val="10"/>
      <name val="Verdana"/>
      <family val="2"/>
    </font>
    <font>
      <b/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2" fillId="0" borderId="0" xfId="0" applyNumberFormat="1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/>
      <protection hidden="1"/>
    </xf>
    <xf numFmtId="4" fontId="3" fillId="2" borderId="1" xfId="0" applyNumberFormat="1" applyFont="1" applyFill="1" applyBorder="1" applyAlignment="1" applyProtection="1">
      <alignment horizontal="right"/>
      <protection hidden="1" locked="0"/>
    </xf>
    <xf numFmtId="4" fontId="3" fillId="0" borderId="1" xfId="0" applyNumberFormat="1" applyFont="1" applyFill="1" applyBorder="1" applyAlignment="1" applyProtection="1" quotePrefix="1">
      <alignment horizontal="right"/>
      <protection hidden="1"/>
    </xf>
    <xf numFmtId="4" fontId="3" fillId="0" borderId="1" xfId="0" applyNumberFormat="1" applyFont="1" applyFill="1" applyBorder="1" applyAlignment="1" applyProtection="1">
      <alignment horizontal="right"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/>
      <protection hidden="1"/>
    </xf>
    <xf numFmtId="4" fontId="3" fillId="3" borderId="1" xfId="0" applyNumberFormat="1" applyFont="1" applyFill="1" applyBorder="1" applyAlignment="1" applyProtection="1">
      <alignment horizontal="right"/>
      <protection hidden="1" locked="0"/>
    </xf>
    <xf numFmtId="4" fontId="3" fillId="3" borderId="1" xfId="0" applyNumberFormat="1" applyFont="1" applyFill="1" applyBorder="1" applyAlignment="1" applyProtection="1">
      <alignment horizontal="right"/>
      <protection hidden="1"/>
    </xf>
    <xf numFmtId="0" fontId="3" fillId="0" borderId="2" xfId="0" applyFont="1" applyFill="1" applyBorder="1" applyAlignment="1" applyProtection="1">
      <alignment/>
      <protection hidden="1"/>
    </xf>
    <xf numFmtId="4" fontId="3" fillId="0" borderId="1" xfId="0" applyNumberFormat="1" applyFont="1" applyFill="1" applyBorder="1" applyAlignment="1" applyProtection="1">
      <alignment horizontal="right"/>
      <protection hidden="1"/>
    </xf>
    <xf numFmtId="4" fontId="3" fillId="0" borderId="1" xfId="0" applyNumberFormat="1" applyFont="1" applyBorder="1" applyAlignment="1" applyProtection="1">
      <alignment horizontal="right"/>
      <protection hidden="1"/>
    </xf>
    <xf numFmtId="0" fontId="3" fillId="4" borderId="1" xfId="0" applyFont="1" applyFill="1" applyBorder="1" applyAlignment="1" applyProtection="1">
      <alignment/>
      <protection hidden="1"/>
    </xf>
    <xf numFmtId="4" fontId="3" fillId="4" borderId="1" xfId="0" applyNumberFormat="1" applyFont="1" applyFill="1" applyBorder="1" applyAlignment="1" applyProtection="1">
      <alignment horizontal="right"/>
      <protection hidden="1"/>
    </xf>
    <xf numFmtId="4" fontId="3" fillId="4" borderId="1" xfId="0" applyNumberFormat="1" applyFont="1" applyFill="1" applyBorder="1" applyAlignment="1" applyProtection="1">
      <alignment horizontal="right"/>
      <protection hidden="1"/>
    </xf>
    <xf numFmtId="4" fontId="3" fillId="0" borderId="1" xfId="0" applyNumberFormat="1" applyFont="1" applyBorder="1" applyAlignment="1" applyProtection="1">
      <alignment/>
      <protection hidden="1"/>
    </xf>
    <xf numFmtId="2" fontId="3" fillId="0" borderId="1" xfId="0" applyNumberFormat="1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4" fillId="0" borderId="3" xfId="0" applyFont="1" applyFill="1" applyBorder="1" applyAlignment="1" applyProtection="1">
      <alignment/>
      <protection hidden="1"/>
    </xf>
    <xf numFmtId="4" fontId="3" fillId="0" borderId="3" xfId="0" applyNumberFormat="1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" fontId="2" fillId="0" borderId="4" xfId="0" applyNumberFormat="1" applyFont="1" applyBorder="1" applyAlignment="1" applyProtection="1">
      <alignment horizontal="right"/>
      <protection hidden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4" borderId="1" xfId="0" applyFont="1" applyFill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2" fillId="0" borderId="1" xfId="0" applyFont="1" applyBorder="1" applyAlignment="1" applyProtection="1">
      <alignment horizontal="center"/>
      <protection hidden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pane ySplit="1" topLeftCell="BM20" activePane="bottomLeft" state="frozen"/>
      <selection pane="topLeft" activeCell="A1" sqref="A1"/>
      <selection pane="bottomLeft" activeCell="D45" sqref="D45"/>
    </sheetView>
  </sheetViews>
  <sheetFormatPr defaultColWidth="9.140625" defaultRowHeight="12.75"/>
  <cols>
    <col min="1" max="1" width="3.8515625" style="0" customWidth="1"/>
    <col min="2" max="2" width="31.57421875" style="0" bestFit="1" customWidth="1"/>
    <col min="3" max="3" width="13.8515625" style="0" bestFit="1" customWidth="1"/>
    <col min="4" max="4" width="15.00390625" style="0" bestFit="1" customWidth="1"/>
    <col min="5" max="5" width="9.7109375" style="0" bestFit="1" customWidth="1"/>
    <col min="6" max="6" width="10.8515625" style="0" bestFit="1" customWidth="1"/>
    <col min="9" max="9" width="12.7109375" style="0" bestFit="1" customWidth="1"/>
  </cols>
  <sheetData>
    <row r="1" spans="1:14" s="36" customFormat="1" ht="15">
      <c r="A1" s="33" t="s">
        <v>0</v>
      </c>
      <c r="B1" s="33"/>
      <c r="C1" s="34" t="s">
        <v>26</v>
      </c>
      <c r="D1" s="44" t="s">
        <v>63</v>
      </c>
      <c r="E1" s="34" t="s">
        <v>27</v>
      </c>
      <c r="F1" s="34" t="s">
        <v>32</v>
      </c>
      <c r="G1" s="35"/>
      <c r="H1" s="35"/>
      <c r="I1" s="35"/>
      <c r="J1" s="35"/>
      <c r="K1" s="35"/>
      <c r="L1" s="35"/>
      <c r="M1" s="35"/>
      <c r="N1" s="35"/>
    </row>
    <row r="2" spans="1:6" s="38" customFormat="1" ht="12.75">
      <c r="A2" s="9">
        <v>1</v>
      </c>
      <c r="B2" s="10" t="s">
        <v>43</v>
      </c>
      <c r="C2" s="11">
        <f>165000*1.25</f>
        <v>206250</v>
      </c>
      <c r="D2" s="12">
        <v>0</v>
      </c>
      <c r="E2" s="13">
        <v>0</v>
      </c>
      <c r="F2" s="13">
        <v>0</v>
      </c>
    </row>
    <row r="3" spans="1:6" s="38" customFormat="1" ht="12.75">
      <c r="A3" s="9">
        <v>2</v>
      </c>
      <c r="B3" s="10" t="s">
        <v>36</v>
      </c>
      <c r="C3" s="11">
        <v>85000</v>
      </c>
      <c r="D3" s="12">
        <v>0</v>
      </c>
      <c r="E3" s="13">
        <v>0</v>
      </c>
      <c r="F3" s="13">
        <v>0</v>
      </c>
    </row>
    <row r="4" spans="1:6" s="38" customFormat="1" ht="12.75">
      <c r="A4" s="9">
        <v>3</v>
      </c>
      <c r="B4" s="10" t="s">
        <v>44</v>
      </c>
      <c r="C4" s="11">
        <f>369000*1.25</f>
        <v>461250</v>
      </c>
      <c r="D4" s="12">
        <v>0</v>
      </c>
      <c r="E4" s="13">
        <v>0</v>
      </c>
      <c r="F4" s="13">
        <v>0</v>
      </c>
    </row>
    <row r="5" spans="1:9" s="38" customFormat="1" ht="12.75">
      <c r="A5" s="9">
        <v>4</v>
      </c>
      <c r="B5" s="10" t="s">
        <v>46</v>
      </c>
      <c r="C5" s="11">
        <v>400000</v>
      </c>
      <c r="D5" s="12">
        <v>0</v>
      </c>
      <c r="E5" s="13">
        <v>0</v>
      </c>
      <c r="F5" s="13">
        <v>0</v>
      </c>
      <c r="I5" s="39"/>
    </row>
    <row r="6" spans="1:6" s="38" customFormat="1" ht="12.75">
      <c r="A6" s="9">
        <v>5</v>
      </c>
      <c r="B6" s="10" t="s">
        <v>37</v>
      </c>
      <c r="C6" s="11">
        <v>700000</v>
      </c>
      <c r="D6" s="12">
        <v>0</v>
      </c>
      <c r="E6" s="13">
        <v>0</v>
      </c>
      <c r="F6" s="13">
        <v>0</v>
      </c>
    </row>
    <row r="7" spans="1:6" s="38" customFormat="1" ht="12.75">
      <c r="A7" s="9">
        <v>6</v>
      </c>
      <c r="B7" s="10" t="s">
        <v>39</v>
      </c>
      <c r="C7" s="11">
        <v>525000</v>
      </c>
      <c r="D7" s="12">
        <v>300000</v>
      </c>
      <c r="E7" s="13">
        <v>0</v>
      </c>
      <c r="F7" s="13">
        <v>0</v>
      </c>
    </row>
    <row r="8" spans="1:6" s="38" customFormat="1" ht="12.75">
      <c r="A8" s="9">
        <v>7</v>
      </c>
      <c r="B8" s="10" t="s">
        <v>40</v>
      </c>
      <c r="C8" s="11">
        <f>240000*1.25</f>
        <v>300000</v>
      </c>
      <c r="D8" s="12">
        <v>0</v>
      </c>
      <c r="E8" s="13">
        <v>0</v>
      </c>
      <c r="F8" s="13">
        <v>0</v>
      </c>
    </row>
    <row r="9" spans="1:6" s="38" customFormat="1" ht="12.75">
      <c r="A9" s="9">
        <v>8</v>
      </c>
      <c r="B9" s="10" t="s">
        <v>2</v>
      </c>
      <c r="C9" s="11">
        <v>135000</v>
      </c>
      <c r="D9" s="12">
        <v>0</v>
      </c>
      <c r="E9" s="13">
        <v>0</v>
      </c>
      <c r="F9" s="13">
        <v>0</v>
      </c>
    </row>
    <row r="10" spans="1:6" s="38" customFormat="1" ht="12.75">
      <c r="A10" s="9">
        <v>9</v>
      </c>
      <c r="B10" s="10" t="s">
        <v>3</v>
      </c>
      <c r="C10" s="11">
        <v>100000</v>
      </c>
      <c r="D10" s="12">
        <v>0</v>
      </c>
      <c r="E10" s="13">
        <v>0</v>
      </c>
      <c r="F10" s="13">
        <v>0</v>
      </c>
    </row>
    <row r="11" spans="1:6" s="38" customFormat="1" ht="12.75">
      <c r="A11" s="9">
        <v>10</v>
      </c>
      <c r="B11" s="10" t="s">
        <v>4</v>
      </c>
      <c r="C11" s="11">
        <v>240000</v>
      </c>
      <c r="D11" s="12">
        <v>0</v>
      </c>
      <c r="E11" s="13">
        <v>0</v>
      </c>
      <c r="F11" s="13">
        <v>0</v>
      </c>
    </row>
    <row r="12" spans="1:6" s="38" customFormat="1" ht="12.75">
      <c r="A12" s="9">
        <v>11</v>
      </c>
      <c r="B12" s="10" t="s">
        <v>35</v>
      </c>
      <c r="C12" s="11">
        <v>200000</v>
      </c>
      <c r="D12" s="12">
        <v>0</v>
      </c>
      <c r="E12" s="13">
        <v>0</v>
      </c>
      <c r="F12" s="13">
        <v>0</v>
      </c>
    </row>
    <row r="13" spans="1:6" s="38" customFormat="1" ht="12.75">
      <c r="A13" s="9">
        <v>12</v>
      </c>
      <c r="B13" s="10" t="s">
        <v>5</v>
      </c>
      <c r="C13" s="11">
        <v>475000</v>
      </c>
      <c r="D13" s="12">
        <v>0</v>
      </c>
      <c r="E13" s="13">
        <v>0</v>
      </c>
      <c r="F13" s="13">
        <v>0</v>
      </c>
    </row>
    <row r="14" spans="1:6" s="38" customFormat="1" ht="12.75">
      <c r="A14" s="9">
        <v>13</v>
      </c>
      <c r="B14" s="10" t="s">
        <v>6</v>
      </c>
      <c r="C14" s="11">
        <v>10000</v>
      </c>
      <c r="D14" s="12">
        <v>0</v>
      </c>
      <c r="E14" s="13">
        <v>0</v>
      </c>
      <c r="F14" s="13">
        <v>0</v>
      </c>
    </row>
    <row r="15" spans="1:6" s="38" customFormat="1" ht="12.75">
      <c r="A15" s="9">
        <v>14</v>
      </c>
      <c r="B15" s="10" t="s">
        <v>41</v>
      </c>
      <c r="C15" s="11">
        <v>125000</v>
      </c>
      <c r="D15" s="12">
        <v>91600</v>
      </c>
      <c r="E15" s="13">
        <v>0</v>
      </c>
      <c r="F15" s="13">
        <v>0</v>
      </c>
    </row>
    <row r="16" spans="1:6" s="38" customFormat="1" ht="12.75">
      <c r="A16" s="9">
        <v>15</v>
      </c>
      <c r="B16" s="10" t="s">
        <v>45</v>
      </c>
      <c r="C16" s="11">
        <v>275000</v>
      </c>
      <c r="D16" s="12">
        <v>246500</v>
      </c>
      <c r="E16" s="13">
        <v>0</v>
      </c>
      <c r="F16" s="13">
        <v>0</v>
      </c>
    </row>
    <row r="17" spans="1:6" s="38" customFormat="1" ht="12.75">
      <c r="A17" s="9">
        <v>16</v>
      </c>
      <c r="B17" s="10" t="s">
        <v>42</v>
      </c>
      <c r="C17" s="11">
        <v>100000</v>
      </c>
      <c r="D17" s="12">
        <v>0</v>
      </c>
      <c r="E17" s="13">
        <v>0</v>
      </c>
      <c r="F17" s="13">
        <v>0</v>
      </c>
    </row>
    <row r="18" spans="1:6" s="38" customFormat="1" ht="12.75">
      <c r="A18" s="9">
        <v>17</v>
      </c>
      <c r="B18" s="10" t="s">
        <v>64</v>
      </c>
      <c r="C18" s="11">
        <v>75000</v>
      </c>
      <c r="D18" s="12">
        <v>53140</v>
      </c>
      <c r="E18" s="13">
        <v>0</v>
      </c>
      <c r="F18" s="13">
        <v>0</v>
      </c>
    </row>
    <row r="19" spans="1:6" s="38" customFormat="1" ht="12.75">
      <c r="A19" s="9">
        <v>18</v>
      </c>
      <c r="B19" s="10" t="s">
        <v>24</v>
      </c>
      <c r="C19" s="11">
        <v>50000</v>
      </c>
      <c r="D19" s="12">
        <v>0</v>
      </c>
      <c r="E19" s="13">
        <v>0</v>
      </c>
      <c r="F19" s="13">
        <v>0</v>
      </c>
    </row>
    <row r="20" spans="1:6" s="38" customFormat="1" ht="12.75">
      <c r="A20" s="9">
        <v>19</v>
      </c>
      <c r="B20" s="10" t="s">
        <v>25</v>
      </c>
      <c r="C20" s="11">
        <v>250000</v>
      </c>
      <c r="D20" s="12">
        <v>0</v>
      </c>
      <c r="E20" s="13">
        <v>0</v>
      </c>
      <c r="F20" s="13">
        <v>0</v>
      </c>
    </row>
    <row r="21" spans="1:6" s="38" customFormat="1" ht="12.75">
      <c r="A21" s="9"/>
      <c r="B21" s="10"/>
      <c r="C21" s="11"/>
      <c r="D21" s="13"/>
      <c r="E21" s="13"/>
      <c r="F21" s="13"/>
    </row>
    <row r="22" spans="1:6" s="38" customFormat="1" ht="12.75">
      <c r="A22" s="9">
        <v>20</v>
      </c>
      <c r="B22" s="10" t="s">
        <v>7</v>
      </c>
      <c r="C22" s="11">
        <v>50000</v>
      </c>
      <c r="D22" s="13">
        <v>0</v>
      </c>
      <c r="E22" s="13">
        <v>0</v>
      </c>
      <c r="F22" s="13">
        <v>0</v>
      </c>
    </row>
    <row r="23" spans="1:6" s="38" customFormat="1" ht="12.75">
      <c r="A23" s="9">
        <v>21</v>
      </c>
      <c r="B23" s="10" t="s">
        <v>8</v>
      </c>
      <c r="C23" s="11">
        <v>50000</v>
      </c>
      <c r="D23" s="13">
        <v>0</v>
      </c>
      <c r="E23" s="13">
        <v>0</v>
      </c>
      <c r="F23" s="13">
        <v>0</v>
      </c>
    </row>
    <row r="24" spans="1:6" s="38" customFormat="1" ht="12.75">
      <c r="A24" s="9">
        <v>22</v>
      </c>
      <c r="B24" s="10" t="s">
        <v>9</v>
      </c>
      <c r="C24" s="11">
        <v>0</v>
      </c>
      <c r="D24" s="13">
        <v>0</v>
      </c>
      <c r="E24" s="13">
        <v>0</v>
      </c>
      <c r="F24" s="13">
        <v>0</v>
      </c>
    </row>
    <row r="25" spans="1:6" s="38" customFormat="1" ht="12.75">
      <c r="A25" s="9">
        <v>23</v>
      </c>
      <c r="B25" s="10" t="s">
        <v>62</v>
      </c>
      <c r="C25" s="11">
        <v>600000</v>
      </c>
      <c r="D25" s="13">
        <v>900000</v>
      </c>
      <c r="E25" s="13">
        <v>0</v>
      </c>
      <c r="F25" s="13">
        <v>0</v>
      </c>
    </row>
    <row r="26" spans="1:6" s="38" customFormat="1" ht="12.75">
      <c r="A26" s="9"/>
      <c r="B26" s="10"/>
      <c r="C26" s="11"/>
      <c r="D26" s="13"/>
      <c r="E26" s="13"/>
      <c r="F26" s="13"/>
    </row>
    <row r="27" spans="1:6" s="38" customFormat="1" ht="12.75">
      <c r="A27" s="9">
        <v>24</v>
      </c>
      <c r="B27" s="10" t="s">
        <v>10</v>
      </c>
      <c r="C27" s="11">
        <v>0</v>
      </c>
      <c r="D27" s="13">
        <v>0</v>
      </c>
      <c r="E27" s="13">
        <v>0</v>
      </c>
      <c r="F27" s="13">
        <v>0</v>
      </c>
    </row>
    <row r="28" spans="1:6" s="38" customFormat="1" ht="12.75">
      <c r="A28" s="9">
        <v>25</v>
      </c>
      <c r="B28" s="14" t="s">
        <v>11</v>
      </c>
      <c r="C28" s="11">
        <v>0</v>
      </c>
      <c r="D28" s="13">
        <v>0</v>
      </c>
      <c r="E28" s="13">
        <v>0</v>
      </c>
      <c r="F28" s="13">
        <v>0</v>
      </c>
    </row>
    <row r="29" spans="1:6" s="38" customFormat="1" ht="12.75">
      <c r="A29" s="9">
        <v>26</v>
      </c>
      <c r="B29" s="10" t="s">
        <v>12</v>
      </c>
      <c r="C29" s="11">
        <v>0</v>
      </c>
      <c r="D29" s="13">
        <v>0</v>
      </c>
      <c r="E29" s="13">
        <v>0</v>
      </c>
      <c r="F29" s="13">
        <v>0</v>
      </c>
    </row>
    <row r="30" spans="1:6" s="38" customFormat="1" ht="12.75">
      <c r="A30" s="9">
        <v>27</v>
      </c>
      <c r="B30" s="10" t="s">
        <v>13</v>
      </c>
      <c r="C30" s="11">
        <v>0</v>
      </c>
      <c r="D30" s="13">
        <v>0</v>
      </c>
      <c r="E30" s="13">
        <v>0</v>
      </c>
      <c r="F30" s="13">
        <v>0</v>
      </c>
    </row>
    <row r="31" spans="1:6" s="38" customFormat="1" ht="12.75">
      <c r="A31" s="9">
        <v>28</v>
      </c>
      <c r="B31" s="10" t="s">
        <v>38</v>
      </c>
      <c r="C31" s="11">
        <v>0</v>
      </c>
      <c r="D31" s="13">
        <v>0</v>
      </c>
      <c r="E31" s="13">
        <v>0</v>
      </c>
      <c r="F31" s="13">
        <v>0</v>
      </c>
    </row>
    <row r="32" spans="1:6" s="38" customFormat="1" ht="12.75">
      <c r="A32" s="9">
        <v>29</v>
      </c>
      <c r="B32" s="10" t="s">
        <v>14</v>
      </c>
      <c r="C32" s="11">
        <v>346900</v>
      </c>
      <c r="D32" s="13">
        <v>0</v>
      </c>
      <c r="E32" s="13">
        <v>0</v>
      </c>
      <c r="F32" s="13">
        <v>0</v>
      </c>
    </row>
    <row r="33" spans="1:6" s="38" customFormat="1" ht="12.75">
      <c r="A33" s="9">
        <v>30</v>
      </c>
      <c r="B33" s="10" t="s">
        <v>15</v>
      </c>
      <c r="C33" s="11">
        <v>0</v>
      </c>
      <c r="D33" s="13">
        <v>0</v>
      </c>
      <c r="E33" s="13">
        <v>0</v>
      </c>
      <c r="F33" s="13">
        <v>0</v>
      </c>
    </row>
    <row r="34" spans="1:6" s="38" customFormat="1" ht="12.75">
      <c r="A34" s="9">
        <v>31</v>
      </c>
      <c r="B34" s="10" t="s">
        <v>33</v>
      </c>
      <c r="C34" s="11">
        <v>12000</v>
      </c>
      <c r="D34" s="13">
        <v>0</v>
      </c>
      <c r="E34" s="13">
        <v>0</v>
      </c>
      <c r="F34" s="13">
        <v>0</v>
      </c>
    </row>
    <row r="35" spans="1:6" s="38" customFormat="1" ht="12.75">
      <c r="A35" s="9">
        <v>32</v>
      </c>
      <c r="B35" s="10" t="s">
        <v>31</v>
      </c>
      <c r="C35" s="11">
        <v>140000</v>
      </c>
      <c r="D35" s="13">
        <v>0</v>
      </c>
      <c r="E35" s="13">
        <v>0</v>
      </c>
      <c r="F35" s="13">
        <v>0</v>
      </c>
    </row>
    <row r="36" spans="1:6" s="38" customFormat="1" ht="12.75">
      <c r="A36" s="9">
        <v>33</v>
      </c>
      <c r="B36" s="10" t="s">
        <v>16</v>
      </c>
      <c r="C36" s="11">
        <v>7500</v>
      </c>
      <c r="D36" s="13">
        <v>0</v>
      </c>
      <c r="E36" s="13">
        <v>0</v>
      </c>
      <c r="F36" s="13">
        <v>0</v>
      </c>
    </row>
    <row r="37" spans="1:6" s="38" customFormat="1" ht="12.75">
      <c r="A37" s="9">
        <v>34</v>
      </c>
      <c r="B37" s="10" t="s">
        <v>30</v>
      </c>
      <c r="C37" s="11">
        <v>0</v>
      </c>
      <c r="D37" s="13">
        <v>50000</v>
      </c>
      <c r="E37" s="13">
        <v>0</v>
      </c>
      <c r="F37" s="13">
        <v>0</v>
      </c>
    </row>
    <row r="38" spans="1:6" s="38" customFormat="1" ht="12.75">
      <c r="A38" s="9">
        <v>35</v>
      </c>
      <c r="B38" s="10" t="s">
        <v>17</v>
      </c>
      <c r="C38" s="11">
        <v>0</v>
      </c>
      <c r="D38" s="13">
        <v>0</v>
      </c>
      <c r="E38" s="13">
        <v>0</v>
      </c>
      <c r="F38" s="13">
        <v>0</v>
      </c>
    </row>
    <row r="39" spans="1:6" s="38" customFormat="1" ht="12.75">
      <c r="A39" s="9">
        <v>36</v>
      </c>
      <c r="B39" s="10" t="s">
        <v>18</v>
      </c>
      <c r="C39" s="11">
        <v>0</v>
      </c>
      <c r="D39" s="13">
        <v>0</v>
      </c>
      <c r="E39" s="13">
        <v>0</v>
      </c>
      <c r="F39" s="13">
        <v>0</v>
      </c>
    </row>
    <row r="40" spans="1:6" s="38" customFormat="1" ht="12.75">
      <c r="A40" s="9">
        <v>37</v>
      </c>
      <c r="B40" s="10" t="s">
        <v>19</v>
      </c>
      <c r="C40" s="11">
        <f>12*25000*1.25</f>
        <v>375000</v>
      </c>
      <c r="D40" s="13">
        <v>250000</v>
      </c>
      <c r="E40" s="13">
        <v>0</v>
      </c>
      <c r="F40" s="13">
        <v>0</v>
      </c>
    </row>
    <row r="41" spans="1:6" s="38" customFormat="1" ht="12.75">
      <c r="A41" s="9">
        <v>38</v>
      </c>
      <c r="B41" s="10" t="s">
        <v>20</v>
      </c>
      <c r="C41" s="11">
        <v>100000</v>
      </c>
      <c r="D41" s="13">
        <v>0</v>
      </c>
      <c r="E41" s="13">
        <v>0</v>
      </c>
      <c r="F41" s="13">
        <v>0</v>
      </c>
    </row>
    <row r="42" spans="1:6" s="38" customFormat="1" ht="12.75">
      <c r="A42" s="9">
        <v>39</v>
      </c>
      <c r="B42" s="10" t="s">
        <v>21</v>
      </c>
      <c r="C42" s="11">
        <v>150000</v>
      </c>
      <c r="D42" s="13">
        <v>0</v>
      </c>
      <c r="E42" s="13">
        <v>0</v>
      </c>
      <c r="F42" s="13">
        <v>0</v>
      </c>
    </row>
    <row r="43" spans="1:6" s="38" customFormat="1" ht="12.75">
      <c r="A43" s="15">
        <v>40</v>
      </c>
      <c r="B43" s="16" t="s">
        <v>47</v>
      </c>
      <c r="C43" s="17">
        <v>8500000</v>
      </c>
      <c r="D43" s="18">
        <v>8500000</v>
      </c>
      <c r="E43" s="18">
        <v>0</v>
      </c>
      <c r="F43" s="18">
        <v>0</v>
      </c>
    </row>
    <row r="44" spans="1:6" s="38" customFormat="1" ht="12.75">
      <c r="A44" s="9">
        <v>41</v>
      </c>
      <c r="B44" s="10" t="s">
        <v>22</v>
      </c>
      <c r="C44" s="11">
        <v>100000</v>
      </c>
      <c r="D44" s="13">
        <v>0</v>
      </c>
      <c r="E44" s="13">
        <v>0</v>
      </c>
      <c r="F44" s="13">
        <v>0</v>
      </c>
    </row>
    <row r="45" spans="1:6" s="38" customFormat="1" ht="12.75">
      <c r="A45" s="9">
        <v>42</v>
      </c>
      <c r="B45" s="19" t="s">
        <v>28</v>
      </c>
      <c r="C45" s="11">
        <v>500000</v>
      </c>
      <c r="D45" s="13">
        <v>0</v>
      </c>
      <c r="E45" s="13">
        <v>0</v>
      </c>
      <c r="F45" s="13">
        <v>0</v>
      </c>
    </row>
    <row r="46" spans="1:6" s="38" customFormat="1" ht="12.75">
      <c r="A46" s="9"/>
      <c r="B46" s="10"/>
      <c r="C46" s="20"/>
      <c r="D46" s="13"/>
      <c r="E46" s="13"/>
      <c r="F46" s="13"/>
    </row>
    <row r="47" spans="1:6" s="38" customFormat="1" ht="12.75">
      <c r="A47" s="9">
        <v>100</v>
      </c>
      <c r="B47" s="10" t="s">
        <v>23</v>
      </c>
      <c r="C47" s="20">
        <f>SUM(C2:C45)</f>
        <v>15643900</v>
      </c>
      <c r="D47" s="21">
        <v>0</v>
      </c>
      <c r="E47" s="21">
        <v>0</v>
      </c>
      <c r="F47" s="21">
        <v>0</v>
      </c>
    </row>
    <row r="48" spans="1:6" s="38" customFormat="1" ht="12.75">
      <c r="A48" s="22" t="s">
        <v>1</v>
      </c>
      <c r="B48" s="40"/>
      <c r="C48" s="23">
        <f>SUM(C2:C45)</f>
        <v>15643900</v>
      </c>
      <c r="D48" s="23">
        <f>SUM(D2:D47)</f>
        <v>10391240</v>
      </c>
      <c r="E48" s="23">
        <f>SUM(E2:E47)</f>
        <v>0</v>
      </c>
      <c r="F48" s="24">
        <f>SUM(F2:F47)</f>
        <v>0</v>
      </c>
    </row>
    <row r="49" spans="1:6" s="38" customFormat="1" ht="12.75">
      <c r="A49" s="8">
        <v>999</v>
      </c>
      <c r="B49" s="8" t="s">
        <v>34</v>
      </c>
      <c r="C49" s="25">
        <v>16500000</v>
      </c>
      <c r="D49" s="26"/>
      <c r="E49" s="26"/>
      <c r="F49" s="26"/>
    </row>
    <row r="50" spans="1:6" s="38" customFormat="1" ht="14.25" thickBot="1">
      <c r="A50" s="27"/>
      <c r="B50" s="28" t="s">
        <v>29</v>
      </c>
      <c r="C50" s="29">
        <f>C49-C48</f>
        <v>856100</v>
      </c>
      <c r="D50" s="30"/>
      <c r="E50" s="41"/>
      <c r="F50" s="41"/>
    </row>
    <row r="51" spans="1:6" s="38" customFormat="1" ht="13.5" thickTop="1">
      <c r="A51" s="31"/>
      <c r="B51" s="42"/>
      <c r="C51" s="32"/>
      <c r="D51" s="32"/>
      <c r="E51" s="31"/>
      <c r="F51" s="31"/>
    </row>
    <row r="52" spans="1:6" ht="12.75">
      <c r="A52" s="3"/>
      <c r="B52" s="1"/>
      <c r="C52" s="37"/>
      <c r="D52" s="5"/>
      <c r="E52" s="5"/>
      <c r="F52" s="6"/>
    </row>
    <row r="53" spans="1:6" ht="12.75">
      <c r="A53" s="3"/>
      <c r="B53" s="2"/>
      <c r="C53" s="5"/>
      <c r="D53" s="5"/>
      <c r="E53" s="5"/>
      <c r="F53" s="7"/>
    </row>
    <row r="54" spans="1:6" ht="12.75">
      <c r="A54" s="3"/>
      <c r="B54" s="2"/>
      <c r="C54" s="5"/>
      <c r="D54" s="5"/>
      <c r="E54" s="5"/>
      <c r="F54" s="2"/>
    </row>
    <row r="55" spans="1:6" ht="12.75">
      <c r="A55" s="3"/>
      <c r="B55" s="2"/>
      <c r="C55" s="5"/>
      <c r="D55" s="5"/>
      <c r="E55" s="5"/>
      <c r="F55" s="7"/>
    </row>
    <row r="56" spans="1:6" ht="12.75">
      <c r="A56" s="3"/>
      <c r="B56" s="2"/>
      <c r="C56" s="5"/>
      <c r="D56" s="5"/>
      <c r="E56" s="5"/>
      <c r="F56" s="7"/>
    </row>
    <row r="57" spans="1:6" ht="12.75">
      <c r="A57" s="3"/>
      <c r="B57" s="2"/>
      <c r="C57" s="5"/>
      <c r="D57" s="5"/>
      <c r="E57" s="5"/>
      <c r="F57" s="4"/>
    </row>
  </sheetData>
  <printOptions/>
  <pageMargins left="0.75" right="0.75" top="1" bottom="1" header="0" footer="0"/>
  <pageSetup horizontalDpi="600" verticalDpi="600" orientation="portrait" paperSize="9" r:id="rId3"/>
  <headerFooter alignWithMargins="0">
    <oddHeader>&amp;C&amp;"Arial,Fed"&amp;12Budget Toftegårds alle</oddHeader>
    <oddFooter>&amp;L&amp;A&amp;CUdarbejdet af Tobias Gath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9"/>
  <sheetViews>
    <sheetView tabSelected="1" workbookViewId="0" topLeftCell="A28">
      <selection activeCell="B25" sqref="B25"/>
    </sheetView>
  </sheetViews>
  <sheetFormatPr defaultColWidth="9.140625" defaultRowHeight="12.75"/>
  <cols>
    <col min="1" max="1" width="19.8515625" style="43" bestFit="1" customWidth="1"/>
    <col min="2" max="2" width="28.8515625" style="43" customWidth="1"/>
    <col min="3" max="16384" width="9.140625" style="43" customWidth="1"/>
  </cols>
  <sheetData>
    <row r="1" ht="15.75">
      <c r="B1" s="47" t="s">
        <v>95</v>
      </c>
    </row>
    <row r="2" ht="15.75">
      <c r="B2" s="47" t="s">
        <v>96</v>
      </c>
    </row>
    <row r="5" ht="15.75">
      <c r="A5" s="45" t="s">
        <v>92</v>
      </c>
    </row>
    <row r="6" ht="15.75">
      <c r="A6" s="45"/>
    </row>
    <row r="7" ht="15.75">
      <c r="A7" s="45"/>
    </row>
    <row r="9" ht="12">
      <c r="A9" s="46" t="s">
        <v>86</v>
      </c>
    </row>
    <row r="10" ht="12">
      <c r="B10" s="43" t="s">
        <v>89</v>
      </c>
    </row>
    <row r="12" ht="12">
      <c r="A12" s="46" t="s">
        <v>48</v>
      </c>
    </row>
    <row r="13" spans="1:2" ht="12">
      <c r="A13" s="46"/>
      <c r="B13" s="43" t="s">
        <v>53</v>
      </c>
    </row>
    <row r="14" spans="1:2" ht="12">
      <c r="A14" s="46"/>
      <c r="B14" s="43" t="s">
        <v>52</v>
      </c>
    </row>
    <row r="15" spans="1:2" ht="12">
      <c r="A15" s="46"/>
      <c r="B15" s="43" t="s">
        <v>108</v>
      </c>
    </row>
    <row r="16" spans="1:2" ht="12">
      <c r="A16" s="46"/>
      <c r="B16" s="43" t="s">
        <v>61</v>
      </c>
    </row>
    <row r="17" ht="12">
      <c r="A17" s="46"/>
    </row>
    <row r="18" ht="12">
      <c r="A18" s="46" t="s">
        <v>45</v>
      </c>
    </row>
    <row r="19" ht="12">
      <c r="B19" s="43" t="s">
        <v>76</v>
      </c>
    </row>
    <row r="21" ht="12">
      <c r="A21" s="46" t="s">
        <v>109</v>
      </c>
    </row>
    <row r="22" ht="12">
      <c r="B22" s="43" t="s">
        <v>111</v>
      </c>
    </row>
    <row r="23" ht="12">
      <c r="B23" s="43" t="s">
        <v>110</v>
      </c>
    </row>
    <row r="25" ht="15.75">
      <c r="A25" s="45" t="s">
        <v>49</v>
      </c>
    </row>
    <row r="26" ht="15.75">
      <c r="A26" s="45"/>
    </row>
    <row r="27" ht="15.75">
      <c r="A27" s="45"/>
    </row>
    <row r="29" ht="12">
      <c r="A29" s="46" t="s">
        <v>50</v>
      </c>
    </row>
    <row r="30" ht="12">
      <c r="B30" s="43" t="s">
        <v>107</v>
      </c>
    </row>
    <row r="31" ht="12">
      <c r="B31" s="43" t="s">
        <v>54</v>
      </c>
    </row>
    <row r="32" ht="12">
      <c r="B32" s="43" t="s">
        <v>55</v>
      </c>
    </row>
    <row r="33" ht="12">
      <c r="B33" s="43" t="s">
        <v>77</v>
      </c>
    </row>
    <row r="34" ht="12">
      <c r="B34" s="43" t="s">
        <v>75</v>
      </c>
    </row>
    <row r="36" ht="12">
      <c r="A36" s="46" t="s">
        <v>51</v>
      </c>
    </row>
    <row r="37" spans="1:2" ht="12">
      <c r="A37" s="46"/>
      <c r="B37" s="43" t="s">
        <v>106</v>
      </c>
    </row>
    <row r="38" spans="1:2" ht="12">
      <c r="A38" s="46"/>
      <c r="B38" s="43" t="s">
        <v>55</v>
      </c>
    </row>
    <row r="39" ht="12">
      <c r="B39" s="43" t="s">
        <v>74</v>
      </c>
    </row>
    <row r="41" ht="12">
      <c r="A41" s="46" t="s">
        <v>85</v>
      </c>
    </row>
    <row r="42" ht="12">
      <c r="B42" s="43" t="s">
        <v>72</v>
      </c>
    </row>
    <row r="43" spans="1:2" ht="12">
      <c r="A43" s="46"/>
      <c r="B43" s="43" t="s">
        <v>56</v>
      </c>
    </row>
    <row r="44" spans="1:2" ht="12">
      <c r="A44" s="46"/>
      <c r="B44" s="43" t="s">
        <v>73</v>
      </c>
    </row>
    <row r="45" ht="12">
      <c r="B45" s="43" t="s">
        <v>97</v>
      </c>
    </row>
    <row r="46" ht="12">
      <c r="B46" s="43" t="s">
        <v>58</v>
      </c>
    </row>
    <row r="47" ht="12">
      <c r="B47" s="43" t="s">
        <v>57</v>
      </c>
    </row>
    <row r="48" ht="12">
      <c r="B48" s="43" t="s">
        <v>90</v>
      </c>
    </row>
    <row r="49" ht="12">
      <c r="B49" s="43" t="s">
        <v>91</v>
      </c>
    </row>
    <row r="50" ht="12">
      <c r="B50" s="43" t="s">
        <v>59</v>
      </c>
    </row>
    <row r="51" ht="12">
      <c r="B51" s="43" t="s">
        <v>105</v>
      </c>
    </row>
    <row r="53" ht="12">
      <c r="A53" s="46" t="s">
        <v>60</v>
      </c>
    </row>
    <row r="54" ht="12">
      <c r="B54" s="43" t="s">
        <v>98</v>
      </c>
    </row>
    <row r="62" ht="13.5" customHeight="1"/>
    <row r="63" ht="12">
      <c r="A63" s="46" t="s">
        <v>39</v>
      </c>
    </row>
    <row r="64" ht="12">
      <c r="B64" s="43" t="s">
        <v>87</v>
      </c>
    </row>
    <row r="65" ht="12">
      <c r="B65" s="43" t="s">
        <v>65</v>
      </c>
    </row>
    <row r="66" ht="12">
      <c r="B66" s="43" t="s">
        <v>66</v>
      </c>
    </row>
    <row r="67" ht="12">
      <c r="B67" s="43" t="s">
        <v>88</v>
      </c>
    </row>
    <row r="68" ht="12">
      <c r="B68" s="43" t="s">
        <v>78</v>
      </c>
    </row>
    <row r="69" ht="12">
      <c r="B69" s="43" t="s">
        <v>79</v>
      </c>
    </row>
    <row r="70" ht="12">
      <c r="B70" s="43" t="s">
        <v>80</v>
      </c>
    </row>
    <row r="71" ht="12">
      <c r="B71" s="43" t="s">
        <v>81</v>
      </c>
    </row>
    <row r="72" ht="12">
      <c r="B72" s="43" t="s">
        <v>104</v>
      </c>
    </row>
    <row r="73" ht="12">
      <c r="B73" s="43" t="s">
        <v>67</v>
      </c>
    </row>
    <row r="74" ht="12">
      <c r="B74" s="43" t="s">
        <v>68</v>
      </c>
    </row>
    <row r="75" ht="12">
      <c r="B75" s="43" t="s">
        <v>93</v>
      </c>
    </row>
    <row r="76" ht="12">
      <c r="B76" s="43" t="s">
        <v>102</v>
      </c>
    </row>
    <row r="78" ht="12">
      <c r="A78" s="46" t="s">
        <v>71</v>
      </c>
    </row>
    <row r="79" ht="12">
      <c r="B79" s="43" t="s">
        <v>103</v>
      </c>
    </row>
    <row r="80" ht="12">
      <c r="B80" s="43" t="s">
        <v>82</v>
      </c>
    </row>
    <row r="81" ht="12">
      <c r="B81" s="43" t="s">
        <v>83</v>
      </c>
    </row>
    <row r="82" ht="12">
      <c r="B82" s="43" t="s">
        <v>99</v>
      </c>
    </row>
    <row r="83" ht="12">
      <c r="B83" s="43" t="s">
        <v>84</v>
      </c>
    </row>
    <row r="84" ht="12">
      <c r="B84" s="43" t="s">
        <v>69</v>
      </c>
    </row>
    <row r="85" ht="12">
      <c r="B85" s="43" t="s">
        <v>70</v>
      </c>
    </row>
    <row r="86" ht="12">
      <c r="B86" s="43" t="s">
        <v>100</v>
      </c>
    </row>
    <row r="88" ht="12">
      <c r="A88" s="46" t="s">
        <v>94</v>
      </c>
    </row>
    <row r="89" ht="12">
      <c r="B89" s="43" t="s">
        <v>101</v>
      </c>
    </row>
  </sheetData>
  <printOptions/>
  <pageMargins left="0.81" right="0.59" top="0.85" bottom="0.984251968503937" header="0" footer="0"/>
  <pageSetup horizontalDpi="600" verticalDpi="600" orientation="portrait" paperSize="9" r:id="rId1"/>
  <headerFooter alignWithMargins="0">
    <oddHeader>&amp;C&amp;"BankGothic Md BT,Medium"&amp;20Andelsboligforeningen
Randersgade 31&amp;"Arial,Normal"&amp;12
</oddHeader>
    <oddFooter>&amp;CSide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MultiTech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Gath</dc:creator>
  <cp:keywords/>
  <dc:description/>
  <cp:lastModifiedBy>Tove Petersen</cp:lastModifiedBy>
  <cp:lastPrinted>2005-04-19T14:47:49Z</cp:lastPrinted>
  <dcterms:created xsi:type="dcterms:W3CDTF">2003-10-12T21:57:22Z</dcterms:created>
  <dcterms:modified xsi:type="dcterms:W3CDTF">2007-06-28T09:50:02Z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-632141297</vt:i4>
  </property>
  <property fmtid="{D5CDD505-2E9C-101B-9397-08002B2CF9AE}" pid="3" name="_EmailSubject">
    <vt:lpwstr>Randersgade 31, 4. sal</vt:lpwstr>
  </property>
  <property fmtid="{D5CDD505-2E9C-101B-9397-08002B2CF9AE}" pid="4" name="_AuthorEmail">
    <vt:lpwstr>hb@mettelykkenbolig.dk</vt:lpwstr>
  </property>
  <property fmtid="{D5CDD505-2E9C-101B-9397-08002B2CF9AE}" pid="5" name="_AuthorEmailDisplayName">
    <vt:lpwstr>Heidi Balsvad</vt:lpwstr>
  </property>
  <property fmtid="{D5CDD505-2E9C-101B-9397-08002B2CF9AE}" pid="6" name="_ReviewingToolsShownOnce">
    <vt:lpwstr/>
  </property>
</Properties>
</file>